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7055" windowHeight="11010" activeTab="0"/>
  </bookViews>
  <sheets>
    <sheet name="TabelleDruck" sheetId="1" r:id="rId1"/>
  </sheets>
  <definedNames>
    <definedName name="_xlnm._FilterDatabase" localSheetId="0" hidden="1">'TabelleDruck'!$A$2:$AF$36</definedName>
    <definedName name="_xlnm.Print_Titles" localSheetId="0">'TabelleDruck'!$1:$2</definedName>
  </definedNames>
  <calcPr fullCalcOnLoad="1"/>
</workbook>
</file>

<file path=xl/sharedStrings.xml><?xml version="1.0" encoding="utf-8"?>
<sst xmlns="http://schemas.openxmlformats.org/spreadsheetml/2006/main" count="191" uniqueCount="20">
  <si>
    <t>P75</t>
  </si>
  <si>
    <t>P25</t>
  </si>
  <si>
    <t>Md=P50</t>
  </si>
  <si>
    <t>Tiefe</t>
  </si>
  <si>
    <t>Mittelwert</t>
  </si>
  <si>
    <t>Sortierung</t>
  </si>
  <si>
    <t>Schiefe</t>
  </si>
  <si>
    <t>Kurtosis</t>
  </si>
  <si>
    <t>P90</t>
  </si>
  <si>
    <t>P10</t>
  </si>
  <si>
    <t>BK67</t>
  </si>
  <si>
    <t>f</t>
  </si>
  <si>
    <t>Md=P50 (ϕ)</t>
  </si>
  <si>
    <t>Siebdurchmesser in μm</t>
  </si>
  <si>
    <t>Md=P50 in μm</t>
  </si>
  <si>
    <t>BK68</t>
  </si>
  <si>
    <t>Anteil &lt; 63 μm</t>
  </si>
  <si>
    <t>Perzentile</t>
  </si>
  <si>
    <t>Probennummer</t>
  </si>
  <si>
    <t xml:space="preserve"> -/-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</si>
</sst>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.75"/>
      <name val="Arial"/>
      <family val="2"/>
    </font>
    <font>
      <sz val="11.5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2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2" fillId="5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C - M Diagramm nach PASSEGA (1964)</a:t>
            </a:r>
          </a:p>
        </c:rich>
      </c:tx>
      <c:layout>
        <c:manualLayout>
          <c:xMode val="factor"/>
          <c:yMode val="factor"/>
          <c:x val="-0.097"/>
          <c:y val="0.1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0975"/>
          <c:w val="0.595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TabelleDruck!$B$3:$D$3</c:f>
              <c:strCache>
                <c:ptCount val="1"/>
                <c:pt idx="0">
                  <c:v>BK67 f 5,75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TabelleDruck!$Z$3</c:f>
              <c:numCache>
                <c:ptCount val="1"/>
                <c:pt idx="0">
                  <c:v>174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TabelleDruck!$B$4:$D$4</c:f>
              <c:strCache>
                <c:ptCount val="1"/>
                <c:pt idx="0">
                  <c:v>BK67 f 6,00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TabelleDruck!$Z$4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TabelleDruck!$B$6:$D$6</c:f>
              <c:strCache>
                <c:ptCount val="1"/>
                <c:pt idx="0">
                  <c:v>BK67 f 7,00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TabelleDruck!$Z$6</c:f>
              <c:numCache>
                <c:ptCount val="1"/>
                <c:pt idx="0">
                  <c:v>164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TabelleDruck!$B$7:$D$7</c:f>
              <c:strCache>
                <c:ptCount val="1"/>
                <c:pt idx="0">
                  <c:v>BK67 f 7,50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TabelleDruck!$Z$7</c:f>
              <c:numCache>
                <c:ptCount val="1"/>
                <c:pt idx="0">
                  <c:v>331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TabelleDruck!$B$8:$D$8</c:f>
              <c:strCache>
                <c:ptCount val="1"/>
                <c:pt idx="0">
                  <c:v>BK67 f 8,00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TabelleDruck!$Z$8</c:f>
              <c:numCache>
                <c:ptCount val="1"/>
                <c:pt idx="0">
                  <c:v>169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TabelleDruck!$B$9:$D$9</c:f>
              <c:strCache>
                <c:ptCount val="1"/>
                <c:pt idx="0">
                  <c:v>BK67 f 8,50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TabelleDruck!$Z$9</c:f>
              <c:numCache>
                <c:ptCount val="1"/>
                <c:pt idx="0">
                  <c:v>165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TabelleDruck!$B$10:$D$10</c:f>
              <c:strCache>
                <c:ptCount val="1"/>
                <c:pt idx="0">
                  <c:v>BK67 f 9,00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TabelleDruck!$Z$10</c:f>
              <c:numCache>
                <c:ptCount val="1"/>
                <c:pt idx="0">
                  <c:v>148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TabelleDruck!$B$11:$D$11</c:f>
              <c:strCache>
                <c:ptCount val="1"/>
                <c:pt idx="0">
                  <c:v>BK67 f 9,50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TabelleDruck!$Z$11</c:f>
              <c:numCache>
                <c:ptCount val="1"/>
                <c:pt idx="0">
                  <c:v>149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TabelleDruck!$B$12:$D$12</c:f>
              <c:strCache>
                <c:ptCount val="1"/>
                <c:pt idx="0">
                  <c:v>BK67 f 10,00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TabelleDruck!$Z$12</c:f>
              <c:numCache>
                <c:ptCount val="1"/>
                <c:pt idx="0">
                  <c:v>162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TabelleDruck!$B$13:$D$13</c:f>
              <c:strCache>
                <c:ptCount val="1"/>
                <c:pt idx="0">
                  <c:v>BK67 f 10,50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TabelleDruck!$Z$13</c:f>
              <c:numCache>
                <c:ptCount val="1"/>
                <c:pt idx="0">
                  <c:v>136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TabelleDruck!$B$14:$D$14</c:f>
              <c:strCache>
                <c:ptCount val="1"/>
                <c:pt idx="0">
                  <c:v>BK67 f 11,00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TabelleDruck!$Z$14</c:f>
              <c:numCache>
                <c:ptCount val="1"/>
                <c:pt idx="0">
                  <c:v>98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TabelleDruck!$B$15:$D$15</c:f>
              <c:strCache>
                <c:ptCount val="1"/>
                <c:pt idx="0">
                  <c:v>BK67 f 11,50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TabelleDruck!$Z$15</c:f>
              <c:numCache>
                <c:ptCount val="1"/>
                <c:pt idx="0">
                  <c:v>93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TabelleDruck!$B$16:$D$16</c:f>
              <c:strCache>
                <c:ptCount val="1"/>
                <c:pt idx="0">
                  <c:v>BK67 f 12,00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TabelleDruck!$Z$16</c:f>
              <c:numCache>
                <c:ptCount val="1"/>
                <c:pt idx="0">
                  <c:v>74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TabelleDruck!$B$17:$D$17</c:f>
              <c:strCache>
                <c:ptCount val="1"/>
                <c:pt idx="0">
                  <c:v>BK67 f 12,50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TabelleDruck!$Z$17</c:f>
              <c:numCache>
                <c:ptCount val="1"/>
                <c:pt idx="0">
                  <c:v>70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TabelleDruck!$B$18:$D$18</c:f>
              <c:strCache>
                <c:ptCount val="1"/>
                <c:pt idx="0">
                  <c:v>BK67 f 13,00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TabelleDruck!$Z$18</c:f>
              <c:numCache>
                <c:ptCount val="1"/>
                <c:pt idx="0">
                  <c:v>69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16"/>
          <c:order val="15"/>
          <c:tx>
            <c:strRef>
              <c:f>TabelleDruck!$B$19:$D$19</c:f>
              <c:strCache>
                <c:ptCount val="1"/>
                <c:pt idx="0">
                  <c:v>BK67 f 13,50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TabelleDruck!$Z$19</c:f>
              <c:numCache>
                <c:ptCount val="1"/>
                <c:pt idx="0">
                  <c:v>63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17"/>
          <c:order val="16"/>
          <c:tx>
            <c:strRef>
              <c:f>TabelleDruck!$B$20:$D$20</c:f>
              <c:strCache>
                <c:ptCount val="1"/>
                <c:pt idx="0">
                  <c:v>BK67 f 14,00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TabelleDruck!$Z$20</c:f>
              <c:numCache>
                <c:ptCount val="1"/>
                <c:pt idx="0">
                  <c:v>82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2"/>
          <c:order val="17"/>
          <c:tx>
            <c:strRef>
              <c:f>TabelleDruck!$B$26:$D$26</c:f>
              <c:strCache>
                <c:ptCount val="1"/>
                <c:pt idx="0">
                  <c:v>BK67 f 17,00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TabelleDruck!$Z$26</c:f>
              <c:numCache>
                <c:ptCount val="1"/>
                <c:pt idx="0">
                  <c:v>162</c:v>
                </c:pt>
              </c:numCache>
            </c:numRef>
          </c:xVal>
          <c:yVal>
            <c:numRef>
              <c:f>TabelleDruck!$K$1</c:f>
              <c:numCache>
                <c:ptCount val="1"/>
                <c:pt idx="0">
                  <c:v>6300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TabelleDruck!$B$27:$D$27</c:f>
              <c:strCache>
                <c:ptCount val="1"/>
                <c:pt idx="0">
                  <c:v>BK68 f 17,50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TabelleDruck!$Q$27</c:f>
              <c:numCache>
                <c:ptCount val="1"/>
                <c:pt idx="0">
                  <c:v>110.6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TabelleDruck!$B$28:$D$28</c:f>
              <c:strCache>
                <c:ptCount val="1"/>
                <c:pt idx="0">
                  <c:v>BK67 f 18,00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TabelleDruck!$Z$28</c:f>
              <c:numCache>
                <c:ptCount val="1"/>
                <c:pt idx="0">
                  <c:v>149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TabelleDruck!$B$29:$D$29</c:f>
              <c:strCache>
                <c:ptCount val="1"/>
                <c:pt idx="0">
                  <c:v>BK67 f 18,50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TabelleDruck!$Z$29</c:f>
              <c:numCache>
                <c:ptCount val="1"/>
                <c:pt idx="0">
                  <c:v>160</c:v>
                </c:pt>
              </c:numCache>
            </c:numRef>
          </c:xVal>
          <c:yVal>
            <c:numRef>
              <c:f>TabelleDruck!$N$1</c:f>
              <c:numCache>
                <c:ptCount val="1"/>
                <c:pt idx="0">
                  <c:v>1000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TabelleDruck!$B$30:$D$30</c:f>
              <c:strCache>
                <c:ptCount val="1"/>
                <c:pt idx="0">
                  <c:v>BK67 f 19,00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TabelleDruck!$Z$30</c:f>
              <c:numCache>
                <c:ptCount val="1"/>
                <c:pt idx="0">
                  <c:v>181</c:v>
                </c:pt>
              </c:numCache>
            </c:numRef>
          </c:xVal>
          <c:yVal>
            <c:numRef>
              <c:f>TabelleDruck!$K$1</c:f>
              <c:numCache>
                <c:ptCount val="1"/>
                <c:pt idx="0">
                  <c:v>6300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TabelleDruck!$B$31:$D$31</c:f>
              <c:strCache>
                <c:ptCount val="1"/>
                <c:pt idx="0">
                  <c:v>BK67 f 19,50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TabelleDruck!$Z$31</c:f>
              <c:numCache>
                <c:ptCount val="1"/>
                <c:pt idx="0">
                  <c:v>160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TabelleDruck!$B$32:$D$32</c:f>
              <c:strCache>
                <c:ptCount val="1"/>
                <c:pt idx="0">
                  <c:v>BK67 f 20,00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TabelleDruck!$Z$32</c:f>
              <c:numCache>
                <c:ptCount val="1"/>
                <c:pt idx="0">
                  <c:v>152</c:v>
                </c:pt>
              </c:numCache>
            </c:numRef>
          </c:xVal>
          <c:yVal>
            <c:numRef>
              <c:f>TabelleDruck!$K$1</c:f>
              <c:numCache>
                <c:ptCount val="1"/>
                <c:pt idx="0">
                  <c:v>6300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TabelleDruck!$B$33:$D$33</c:f>
              <c:strCache>
                <c:ptCount val="1"/>
                <c:pt idx="0">
                  <c:v>BK67 f 20,50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TabelleDruck!$Z$33</c:f>
              <c:numCache>
                <c:ptCount val="1"/>
                <c:pt idx="0">
                  <c:v>100</c:v>
                </c:pt>
              </c:numCache>
            </c:numRef>
          </c:xVal>
          <c:yVal>
            <c:numRef>
              <c:f>TabelleDruck!$L$1</c:f>
              <c:numCache>
                <c:ptCount val="1"/>
                <c:pt idx="0">
                  <c:v>4000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TabelleDruck!$B$34:$D$34</c:f>
              <c:strCache>
                <c:ptCount val="1"/>
                <c:pt idx="0">
                  <c:v>BK67 f 21,00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TabelleDruck!$Z$34</c:f>
              <c:numCache>
                <c:ptCount val="1"/>
                <c:pt idx="0">
                  <c:v>152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TabelleDruck!$B$35:$D$35</c:f>
              <c:strCache>
                <c:ptCount val="1"/>
                <c:pt idx="0">
                  <c:v>BK67 f 21,50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TabelleDruck!$Z$35</c:f>
              <c:numCache>
                <c:ptCount val="1"/>
                <c:pt idx="0">
                  <c:v>160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TabelleDruck!$B$36:$D$36</c:f>
              <c:strCache>
                <c:ptCount val="1"/>
                <c:pt idx="0">
                  <c:v>BK67 f 29,25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TabelleDruck!$Z$36</c:f>
              <c:numCache>
                <c:ptCount val="1"/>
                <c:pt idx="0">
                  <c:v>156</c:v>
                </c:pt>
              </c:numCache>
            </c:numRef>
          </c:xVal>
          <c:yVal>
            <c:numRef>
              <c:f>TabelleDruck!$M$1</c:f>
              <c:numCache>
                <c:ptCount val="1"/>
                <c:pt idx="0">
                  <c:v>2000</c:v>
                </c:pt>
              </c:numCache>
            </c:numRef>
          </c:yVal>
          <c:smooth val="0"/>
        </c:ser>
        <c:axId val="26484519"/>
        <c:axId val="37034080"/>
      </c:scatterChart>
      <c:valAx>
        <c:axId val="26484519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Mediandurchmesser in μm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At val="10"/>
        <c:crossBetween val="midCat"/>
        <c:dispUnits/>
        <c:majorUnit val="10"/>
        <c:minorUnit val="10"/>
      </c:valAx>
      <c:valAx>
        <c:axId val="3703408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Gröbstes eines Perzentils  in μm </a:t>
                </a:r>
              </a:p>
            </c:rich>
          </c:tx>
          <c:layout>
            <c:manualLayout>
              <c:xMode val="factor"/>
              <c:yMode val="factor"/>
              <c:x val="0.004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At val="0.01"/>
        <c:crossBetween val="midCat"/>
        <c:dispUnits/>
        <c:majorUnit val="10"/>
        <c:minorUnit val="10"/>
      </c:valAx>
      <c:spPr>
        <a:blipFill>
          <a:blip r:embed="rId1"/>
          <a:srcRect/>
          <a:stretch>
            <a:fillRect/>
          </a:stretch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1335"/>
          <c:w val="0.31925"/>
          <c:h val="0.7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37</xdr:row>
      <xdr:rowOff>0</xdr:rowOff>
    </xdr:from>
    <xdr:to>
      <xdr:col>31</xdr:col>
      <xdr:colOff>238125</xdr:colOff>
      <xdr:row>66</xdr:row>
      <xdr:rowOff>152400</xdr:rowOff>
    </xdr:to>
    <xdr:graphicFrame>
      <xdr:nvGraphicFramePr>
        <xdr:cNvPr id="1" name="Chart 80"/>
        <xdr:cNvGraphicFramePr/>
      </xdr:nvGraphicFramePr>
      <xdr:xfrm>
        <a:off x="371475" y="7581900"/>
        <a:ext cx="111442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F41"/>
  <sheetViews>
    <sheetView tabSelected="1" zoomScale="85" zoomScaleNormal="85" workbookViewId="0" topLeftCell="A28">
      <selection activeCell="AH13" sqref="AH13"/>
    </sheetView>
  </sheetViews>
  <sheetFormatPr defaultColWidth="11.42187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2.7109375" style="0" customWidth="1"/>
    <col min="6" max="9" width="5.7109375" style="0" customWidth="1"/>
    <col min="10" max="15" width="5.7109375" style="13" customWidth="1"/>
    <col min="16" max="27" width="5.7109375" style="0" customWidth="1"/>
    <col min="28" max="28" width="2.7109375" style="0" customWidth="1"/>
    <col min="29" max="32" width="5.7109375" style="0" customWidth="1"/>
  </cols>
  <sheetData>
    <row r="1" spans="1:32" ht="111.75">
      <c r="A1" s="1"/>
      <c r="B1" s="22" t="s">
        <v>18</v>
      </c>
      <c r="C1" s="23"/>
      <c r="D1" s="2" t="s">
        <v>3</v>
      </c>
      <c r="F1" s="2" t="s">
        <v>13</v>
      </c>
      <c r="G1" s="2">
        <v>63000</v>
      </c>
      <c r="H1" s="2">
        <v>31500</v>
      </c>
      <c r="I1" s="2">
        <v>20000</v>
      </c>
      <c r="J1" s="2">
        <v>11200</v>
      </c>
      <c r="K1" s="2">
        <v>6300</v>
      </c>
      <c r="L1" s="2">
        <v>4000</v>
      </c>
      <c r="M1" s="2">
        <v>2000</v>
      </c>
      <c r="N1" s="2">
        <v>1000</v>
      </c>
      <c r="O1" s="2">
        <v>500</v>
      </c>
      <c r="P1" s="2">
        <v>250</v>
      </c>
      <c r="Q1" s="2">
        <v>125</v>
      </c>
      <c r="R1" s="2">
        <v>63</v>
      </c>
      <c r="S1" s="7" t="s">
        <v>16</v>
      </c>
      <c r="T1" s="2" t="s">
        <v>17</v>
      </c>
      <c r="U1" s="2" t="s">
        <v>9</v>
      </c>
      <c r="V1" s="2" t="s">
        <v>1</v>
      </c>
      <c r="W1" s="2" t="s">
        <v>0</v>
      </c>
      <c r="X1" s="2" t="s">
        <v>8</v>
      </c>
      <c r="Y1" s="3" t="s">
        <v>2</v>
      </c>
      <c r="Z1" s="3" t="s">
        <v>14</v>
      </c>
      <c r="AA1" s="3" t="s">
        <v>12</v>
      </c>
      <c r="AB1" s="1"/>
      <c r="AC1" s="3" t="s">
        <v>4</v>
      </c>
      <c r="AD1" s="3" t="s">
        <v>5</v>
      </c>
      <c r="AE1" s="3" t="s">
        <v>6</v>
      </c>
      <c r="AF1" s="3" t="s">
        <v>7</v>
      </c>
    </row>
    <row r="2" spans="1:31" ht="13.5" customHeight="1">
      <c r="A2" s="1"/>
      <c r="B2" s="1"/>
      <c r="C2" s="1"/>
      <c r="D2" s="1"/>
      <c r="F2" s="10"/>
      <c r="G2" s="1"/>
      <c r="H2" s="1"/>
      <c r="I2" s="1"/>
      <c r="J2" s="12"/>
      <c r="K2" s="12"/>
      <c r="L2" s="12"/>
      <c r="M2" s="12"/>
      <c r="N2" s="12"/>
      <c r="O2" s="12"/>
      <c r="P2" s="1"/>
      <c r="Q2" s="1"/>
      <c r="R2" s="1"/>
      <c r="S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13.5" customHeight="1">
      <c r="A3" s="4">
        <v>1</v>
      </c>
      <c r="B3" s="5" t="s">
        <v>10</v>
      </c>
      <c r="C3" s="5" t="s">
        <v>11</v>
      </c>
      <c r="D3" s="11">
        <v>5.75</v>
      </c>
      <c r="E3" s="6"/>
      <c r="F3" s="9"/>
      <c r="G3" s="14">
        <v>0</v>
      </c>
      <c r="H3" s="14">
        <v>0</v>
      </c>
      <c r="I3" s="14">
        <v>0</v>
      </c>
      <c r="J3" s="15">
        <v>0</v>
      </c>
      <c r="K3" s="15">
        <v>0</v>
      </c>
      <c r="L3" s="15">
        <v>0</v>
      </c>
      <c r="M3" s="15">
        <v>0</v>
      </c>
      <c r="N3" s="15">
        <v>0.06</v>
      </c>
      <c r="O3" s="15">
        <v>0.14</v>
      </c>
      <c r="P3" s="14">
        <v>4.63</v>
      </c>
      <c r="Q3" s="14">
        <v>155.85</v>
      </c>
      <c r="R3" s="14">
        <v>10.41</v>
      </c>
      <c r="S3" s="14">
        <v>7.91</v>
      </c>
      <c r="T3" s="16"/>
      <c r="U3" s="17">
        <v>0.125</v>
      </c>
      <c r="V3" s="17">
        <v>0.153</v>
      </c>
      <c r="W3" s="17">
        <v>0.195</v>
      </c>
      <c r="X3" s="17">
        <v>0.218</v>
      </c>
      <c r="Y3" s="17">
        <v>0.174</v>
      </c>
      <c r="Z3" s="14">
        <f aca="true" t="shared" si="0" ref="Z3:Z36">1000*Y3</f>
        <v>174</v>
      </c>
      <c r="AA3" s="18">
        <f aca="true" t="shared" si="1" ref="AA3:AA31">-LOG(Y3,2)</f>
        <v>2.522840788813359</v>
      </c>
      <c r="AB3" s="19"/>
      <c r="AC3" s="18">
        <f aca="true" t="shared" si="2" ref="AC3:AC35">(W3+V3)/2</f>
        <v>0.174</v>
      </c>
      <c r="AD3" s="18">
        <f aca="true" t="shared" si="3" ref="AD3:AD31">(W3-V3)/2</f>
        <v>0.021000000000000005</v>
      </c>
      <c r="AE3" s="18">
        <f aca="true" t="shared" si="4" ref="AE3:AE31">((W3+V3)-(2*Y3))/2</f>
        <v>0</v>
      </c>
      <c r="AF3" s="18">
        <f>(W3-V3)/(2*(X3-U3))</f>
        <v>0.22580645161290328</v>
      </c>
    </row>
    <row r="4" spans="1:32" ht="13.5" customHeight="1">
      <c r="A4" s="4">
        <v>2</v>
      </c>
      <c r="B4" s="5" t="s">
        <v>10</v>
      </c>
      <c r="C4" s="5" t="s">
        <v>11</v>
      </c>
      <c r="D4" s="11">
        <v>6</v>
      </c>
      <c r="E4" s="6"/>
      <c r="F4" s="9"/>
      <c r="G4" s="14">
        <v>0</v>
      </c>
      <c r="H4" s="14">
        <v>0</v>
      </c>
      <c r="I4" s="14">
        <v>0</v>
      </c>
      <c r="J4" s="15">
        <v>0</v>
      </c>
      <c r="K4" s="15">
        <v>0</v>
      </c>
      <c r="L4" s="15">
        <v>0</v>
      </c>
      <c r="M4" s="15">
        <v>0</v>
      </c>
      <c r="N4" s="15">
        <v>0.08</v>
      </c>
      <c r="O4" s="15">
        <v>0.2</v>
      </c>
      <c r="P4" s="14">
        <v>3.68</v>
      </c>
      <c r="Q4" s="14">
        <v>118.39</v>
      </c>
      <c r="R4" s="14">
        <v>17.25</v>
      </c>
      <c r="S4" s="14">
        <v>16.79</v>
      </c>
      <c r="T4" s="16"/>
      <c r="U4" s="17">
        <v>0.09</v>
      </c>
      <c r="V4" s="17">
        <v>0.145</v>
      </c>
      <c r="W4" s="17">
        <v>0.191</v>
      </c>
      <c r="X4" s="17">
        <v>0.215</v>
      </c>
      <c r="Y4" s="17">
        <v>0.17</v>
      </c>
      <c r="Z4" s="14">
        <f t="shared" si="0"/>
        <v>170</v>
      </c>
      <c r="AA4" s="18">
        <f t="shared" si="1"/>
        <v>2.5563933485243853</v>
      </c>
      <c r="AB4" s="19"/>
      <c r="AC4" s="18">
        <f t="shared" si="2"/>
        <v>0.16799999999999998</v>
      </c>
      <c r="AD4" s="18">
        <f t="shared" si="3"/>
        <v>0.023000000000000007</v>
      </c>
      <c r="AE4" s="18">
        <f t="shared" si="4"/>
        <v>-0.0020000000000000295</v>
      </c>
      <c r="AF4" s="18">
        <f>(W4-V4)/(2*(X4-U4))</f>
        <v>0.18400000000000005</v>
      </c>
    </row>
    <row r="5" spans="1:32" ht="13.5" customHeight="1">
      <c r="A5" s="4">
        <v>3</v>
      </c>
      <c r="B5" s="5" t="s">
        <v>15</v>
      </c>
      <c r="C5" s="5" t="s">
        <v>11</v>
      </c>
      <c r="D5" s="11">
        <v>6.5</v>
      </c>
      <c r="E5" s="6"/>
      <c r="F5" s="9"/>
      <c r="G5" s="14">
        <v>0</v>
      </c>
      <c r="H5" s="14">
        <v>0</v>
      </c>
      <c r="I5" s="14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0.25</v>
      </c>
      <c r="P5" s="14">
        <v>4.18</v>
      </c>
      <c r="Q5" s="14">
        <v>109.48</v>
      </c>
      <c r="R5" s="14">
        <v>20.13</v>
      </c>
      <c r="S5" s="14">
        <v>6.49</v>
      </c>
      <c r="T5" s="16"/>
      <c r="U5" s="17">
        <v>0.084</v>
      </c>
      <c r="V5" s="17">
        <v>0.14</v>
      </c>
      <c r="W5" s="17">
        <v>0.19</v>
      </c>
      <c r="X5" s="17">
        <v>0.214</v>
      </c>
      <c r="Y5" s="17">
        <v>0.168</v>
      </c>
      <c r="Z5" s="14">
        <f t="shared" si="0"/>
        <v>168</v>
      </c>
      <c r="AA5" s="18">
        <f t="shared" si="1"/>
        <v>2.5734668618833267</v>
      </c>
      <c r="AB5" s="19"/>
      <c r="AC5" s="18">
        <f t="shared" si="2"/>
        <v>0.165</v>
      </c>
      <c r="AD5" s="18">
        <f t="shared" si="3"/>
        <v>0.024999999999999994</v>
      </c>
      <c r="AE5" s="18">
        <f t="shared" si="4"/>
        <v>-0.0030000000000000027</v>
      </c>
      <c r="AF5" s="18">
        <f>(W5-V5)/(2*(X5-U5))</f>
        <v>0.19230769230769226</v>
      </c>
    </row>
    <row r="6" spans="1:32" ht="13.5" customHeight="1">
      <c r="A6" s="4">
        <v>4</v>
      </c>
      <c r="B6" s="5" t="s">
        <v>10</v>
      </c>
      <c r="C6" s="5" t="s">
        <v>11</v>
      </c>
      <c r="D6" s="11">
        <v>7</v>
      </c>
      <c r="E6" s="6"/>
      <c r="F6" s="9"/>
      <c r="G6" s="14">
        <v>0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5">
        <v>0</v>
      </c>
      <c r="N6" s="15">
        <v>0.03</v>
      </c>
      <c r="O6" s="15">
        <v>0.07</v>
      </c>
      <c r="P6" s="14">
        <v>2.9</v>
      </c>
      <c r="Q6" s="14">
        <v>99.71</v>
      </c>
      <c r="R6" s="14">
        <v>19.75</v>
      </c>
      <c r="S6" s="14">
        <v>16.88</v>
      </c>
      <c r="T6" s="16"/>
      <c r="U6" s="17" t="s">
        <v>19</v>
      </c>
      <c r="V6" s="17">
        <v>0.121</v>
      </c>
      <c r="W6" s="17">
        <v>0.186</v>
      </c>
      <c r="X6" s="17">
        <v>0.209</v>
      </c>
      <c r="Y6" s="17">
        <v>0.164</v>
      </c>
      <c r="Z6" s="14">
        <f t="shared" si="0"/>
        <v>164</v>
      </c>
      <c r="AA6" s="18">
        <f t="shared" si="1"/>
        <v>2.608232280044003</v>
      </c>
      <c r="AB6" s="19"/>
      <c r="AC6" s="18">
        <f t="shared" si="2"/>
        <v>0.1535</v>
      </c>
      <c r="AD6" s="18">
        <f t="shared" si="3"/>
        <v>0.0325</v>
      </c>
      <c r="AE6" s="18">
        <f t="shared" si="4"/>
        <v>-0.01050000000000001</v>
      </c>
      <c r="AF6" s="17" t="s">
        <v>19</v>
      </c>
    </row>
    <row r="7" spans="1:32" ht="13.5" customHeight="1">
      <c r="A7" s="4">
        <v>5</v>
      </c>
      <c r="B7" s="5" t="s">
        <v>10</v>
      </c>
      <c r="C7" s="5" t="s">
        <v>11</v>
      </c>
      <c r="D7" s="11">
        <v>7.5</v>
      </c>
      <c r="E7" s="6"/>
      <c r="F7" s="9"/>
      <c r="G7" s="14">
        <v>0</v>
      </c>
      <c r="H7" s="14">
        <v>0</v>
      </c>
      <c r="I7" s="14">
        <v>0</v>
      </c>
      <c r="J7" s="15">
        <v>0</v>
      </c>
      <c r="K7" s="15">
        <v>0</v>
      </c>
      <c r="L7" s="15">
        <v>0</v>
      </c>
      <c r="M7" s="15">
        <v>0.09</v>
      </c>
      <c r="N7" s="15">
        <v>0.75</v>
      </c>
      <c r="O7" s="15">
        <v>5.32</v>
      </c>
      <c r="P7" s="14">
        <v>125.56</v>
      </c>
      <c r="Q7" s="14">
        <v>22.66</v>
      </c>
      <c r="R7" s="14">
        <v>0.8</v>
      </c>
      <c r="S7" s="14">
        <v>19.3</v>
      </c>
      <c r="T7" s="16"/>
      <c r="U7" s="17" t="s">
        <v>19</v>
      </c>
      <c r="V7" s="17">
        <v>0.25</v>
      </c>
      <c r="W7" s="17">
        <v>0.378</v>
      </c>
      <c r="X7" s="17">
        <v>0.434</v>
      </c>
      <c r="Y7" s="17">
        <v>0.331</v>
      </c>
      <c r="Z7" s="14">
        <f t="shared" si="0"/>
        <v>331</v>
      </c>
      <c r="AA7" s="18">
        <f t="shared" si="1"/>
        <v>1.5950968778548693</v>
      </c>
      <c r="AB7" s="19"/>
      <c r="AC7" s="18">
        <f t="shared" si="2"/>
        <v>0.314</v>
      </c>
      <c r="AD7" s="18">
        <f t="shared" si="3"/>
        <v>0.064</v>
      </c>
      <c r="AE7" s="18">
        <f t="shared" si="4"/>
        <v>-0.017000000000000015</v>
      </c>
      <c r="AF7" s="17" t="s">
        <v>19</v>
      </c>
    </row>
    <row r="8" spans="1:32" ht="13.5" customHeight="1">
      <c r="A8" s="4">
        <v>6</v>
      </c>
      <c r="B8" s="5" t="s">
        <v>10</v>
      </c>
      <c r="C8" s="5" t="s">
        <v>11</v>
      </c>
      <c r="D8" s="11">
        <v>8</v>
      </c>
      <c r="E8" s="6"/>
      <c r="F8" s="9"/>
      <c r="G8" s="14">
        <v>0</v>
      </c>
      <c r="H8" s="14">
        <v>0</v>
      </c>
      <c r="I8" s="14">
        <v>0</v>
      </c>
      <c r="J8" s="15">
        <v>0</v>
      </c>
      <c r="K8" s="15">
        <v>0</v>
      </c>
      <c r="L8" s="15">
        <v>0</v>
      </c>
      <c r="M8" s="15">
        <v>0.16</v>
      </c>
      <c r="N8" s="15">
        <v>0.09</v>
      </c>
      <c r="O8" s="15">
        <v>0.44</v>
      </c>
      <c r="P8" s="14">
        <v>5.9</v>
      </c>
      <c r="Q8" s="14">
        <v>128.83</v>
      </c>
      <c r="R8" s="14">
        <v>11.63</v>
      </c>
      <c r="S8" s="14">
        <v>23.54</v>
      </c>
      <c r="T8" s="16"/>
      <c r="U8" s="17" t="s">
        <v>19</v>
      </c>
      <c r="V8" s="17">
        <v>0.139</v>
      </c>
      <c r="W8" s="17">
        <v>0.192</v>
      </c>
      <c r="X8" s="17">
        <v>0.218</v>
      </c>
      <c r="Y8" s="17">
        <v>0.169</v>
      </c>
      <c r="Z8" s="14">
        <f t="shared" si="0"/>
        <v>169</v>
      </c>
      <c r="AA8" s="18">
        <f t="shared" si="1"/>
        <v>2.5649048483799026</v>
      </c>
      <c r="AB8" s="19"/>
      <c r="AC8" s="18">
        <f t="shared" si="2"/>
        <v>0.1655</v>
      </c>
      <c r="AD8" s="18">
        <f t="shared" si="3"/>
        <v>0.026499999999999996</v>
      </c>
      <c r="AE8" s="18">
        <f t="shared" si="4"/>
        <v>-0.003500000000000003</v>
      </c>
      <c r="AF8" s="17" t="s">
        <v>19</v>
      </c>
    </row>
    <row r="9" spans="1:32" ht="13.5" customHeight="1">
      <c r="A9" s="4">
        <v>7</v>
      </c>
      <c r="B9" s="5" t="s">
        <v>10</v>
      </c>
      <c r="C9" s="5" t="s">
        <v>11</v>
      </c>
      <c r="D9" s="11">
        <v>8.5</v>
      </c>
      <c r="E9" s="6"/>
      <c r="F9" s="9"/>
      <c r="G9" s="14">
        <v>0</v>
      </c>
      <c r="H9" s="14">
        <v>0</v>
      </c>
      <c r="I9" s="14">
        <v>0</v>
      </c>
      <c r="J9" s="15">
        <v>0</v>
      </c>
      <c r="K9" s="15">
        <v>0</v>
      </c>
      <c r="L9" s="15">
        <v>0</v>
      </c>
      <c r="M9" s="15">
        <v>0.03</v>
      </c>
      <c r="N9" s="15">
        <v>0.12</v>
      </c>
      <c r="O9" s="15">
        <v>0.63</v>
      </c>
      <c r="P9" s="14">
        <v>5.66</v>
      </c>
      <c r="Q9" s="14">
        <v>108.1</v>
      </c>
      <c r="R9" s="14">
        <v>15.73</v>
      </c>
      <c r="S9" s="14">
        <v>24.61</v>
      </c>
      <c r="T9" s="16"/>
      <c r="U9" s="17" t="s">
        <v>19</v>
      </c>
      <c r="V9" s="17">
        <v>0.119</v>
      </c>
      <c r="W9" s="17">
        <v>0.189</v>
      </c>
      <c r="X9" s="17">
        <v>0.215</v>
      </c>
      <c r="Y9" s="17">
        <v>0.165</v>
      </c>
      <c r="Z9" s="14">
        <f t="shared" si="0"/>
        <v>165</v>
      </c>
      <c r="AA9" s="18">
        <f t="shared" si="1"/>
        <v>2.599462070416271</v>
      </c>
      <c r="AB9" s="19"/>
      <c r="AC9" s="18">
        <f t="shared" si="2"/>
        <v>0.154</v>
      </c>
      <c r="AD9" s="18">
        <f t="shared" si="3"/>
        <v>0.035</v>
      </c>
      <c r="AE9" s="18">
        <f t="shared" si="4"/>
        <v>-0.01100000000000001</v>
      </c>
      <c r="AF9" s="17" t="s">
        <v>19</v>
      </c>
    </row>
    <row r="10" spans="1:32" ht="13.5" customHeight="1">
      <c r="A10" s="4">
        <v>8</v>
      </c>
      <c r="B10" s="5" t="s">
        <v>10</v>
      </c>
      <c r="C10" s="5" t="s">
        <v>11</v>
      </c>
      <c r="D10" s="11">
        <v>9</v>
      </c>
      <c r="E10" s="6"/>
      <c r="F10" s="9"/>
      <c r="G10" s="14">
        <v>0</v>
      </c>
      <c r="H10" s="14">
        <v>0</v>
      </c>
      <c r="I10" s="14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0.12</v>
      </c>
      <c r="O10" s="15">
        <v>0.85</v>
      </c>
      <c r="P10" s="14">
        <v>8.79</v>
      </c>
      <c r="Q10" s="14">
        <v>78.79</v>
      </c>
      <c r="R10" s="14">
        <v>34.08</v>
      </c>
      <c r="S10" s="14">
        <v>24.94</v>
      </c>
      <c r="T10" s="16"/>
      <c r="U10" s="17" t="s">
        <v>19</v>
      </c>
      <c r="V10" s="17">
        <v>0.083</v>
      </c>
      <c r="W10" s="17">
        <v>0.182</v>
      </c>
      <c r="X10" s="17">
        <v>0.223</v>
      </c>
      <c r="Y10" s="17">
        <v>0.148</v>
      </c>
      <c r="Z10" s="14">
        <f t="shared" si="0"/>
        <v>148</v>
      </c>
      <c r="AA10" s="18">
        <f t="shared" si="1"/>
        <v>2.7563309190331373</v>
      </c>
      <c r="AB10" s="19"/>
      <c r="AC10" s="18">
        <f t="shared" si="2"/>
        <v>0.1325</v>
      </c>
      <c r="AD10" s="18">
        <f t="shared" si="3"/>
        <v>0.049499999999999995</v>
      </c>
      <c r="AE10" s="18">
        <f t="shared" si="4"/>
        <v>-0.015499999999999986</v>
      </c>
      <c r="AF10" s="17" t="s">
        <v>19</v>
      </c>
    </row>
    <row r="11" spans="1:32" ht="13.5" customHeight="1">
      <c r="A11" s="4">
        <v>9</v>
      </c>
      <c r="B11" s="5" t="s">
        <v>10</v>
      </c>
      <c r="C11" s="5" t="s">
        <v>11</v>
      </c>
      <c r="D11" s="11">
        <v>9.5</v>
      </c>
      <c r="E11" s="6"/>
      <c r="F11" s="9"/>
      <c r="G11" s="14">
        <v>0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0.05</v>
      </c>
      <c r="O11" s="15">
        <v>0.22</v>
      </c>
      <c r="P11" s="14">
        <v>3.86</v>
      </c>
      <c r="Q11" s="14">
        <v>95.2</v>
      </c>
      <c r="R11" s="14">
        <v>29.29</v>
      </c>
      <c r="S11" s="14">
        <v>37.58</v>
      </c>
      <c r="T11" s="16"/>
      <c r="U11" s="17" t="s">
        <v>19</v>
      </c>
      <c r="V11" s="17">
        <v>0.07</v>
      </c>
      <c r="W11" s="17">
        <v>0.179</v>
      </c>
      <c r="X11" s="17">
        <v>0.203</v>
      </c>
      <c r="Y11" s="17">
        <v>0.149</v>
      </c>
      <c r="Z11" s="14">
        <f t="shared" si="0"/>
        <v>149</v>
      </c>
      <c r="AA11" s="18">
        <f t="shared" si="1"/>
        <v>2.746615764199926</v>
      </c>
      <c r="AB11" s="19"/>
      <c r="AC11" s="18">
        <f t="shared" si="2"/>
        <v>0.1245</v>
      </c>
      <c r="AD11" s="18">
        <f t="shared" si="3"/>
        <v>0.05449999999999999</v>
      </c>
      <c r="AE11" s="18">
        <f t="shared" si="4"/>
        <v>-0.024499999999999994</v>
      </c>
      <c r="AF11" s="17" t="s">
        <v>19</v>
      </c>
    </row>
    <row r="12" spans="1:32" ht="13.5" customHeight="1">
      <c r="A12" s="4">
        <v>10</v>
      </c>
      <c r="B12" s="5" t="s">
        <v>10</v>
      </c>
      <c r="C12" s="5" t="s">
        <v>11</v>
      </c>
      <c r="D12" s="11">
        <v>10</v>
      </c>
      <c r="E12" s="6"/>
      <c r="F12" s="9"/>
      <c r="G12" s="14">
        <v>0</v>
      </c>
      <c r="H12" s="14">
        <v>0</v>
      </c>
      <c r="I12" s="14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0.02</v>
      </c>
      <c r="O12" s="15">
        <v>0.38</v>
      </c>
      <c r="P12" s="14">
        <v>6.92</v>
      </c>
      <c r="Q12" s="14">
        <v>125.57</v>
      </c>
      <c r="R12" s="14">
        <v>22.04</v>
      </c>
      <c r="S12" s="14">
        <v>33.85</v>
      </c>
      <c r="T12" s="16"/>
      <c r="U12" s="17" t="s">
        <v>19</v>
      </c>
      <c r="V12" s="17">
        <v>0.098</v>
      </c>
      <c r="W12" s="17">
        <v>0.187</v>
      </c>
      <c r="X12" s="17">
        <v>0.215</v>
      </c>
      <c r="Y12" s="17">
        <v>0.162</v>
      </c>
      <c r="Z12" s="14">
        <f t="shared" si="0"/>
        <v>162</v>
      </c>
      <c r="AA12" s="18">
        <f t="shared" si="1"/>
        <v>2.6259342817774622</v>
      </c>
      <c r="AB12" s="19"/>
      <c r="AC12" s="18">
        <f t="shared" si="2"/>
        <v>0.14250000000000002</v>
      </c>
      <c r="AD12" s="18">
        <f t="shared" si="3"/>
        <v>0.0445</v>
      </c>
      <c r="AE12" s="18">
        <f t="shared" si="4"/>
        <v>-0.01949999999999999</v>
      </c>
      <c r="AF12" s="17" t="s">
        <v>19</v>
      </c>
    </row>
    <row r="13" spans="1:32" ht="13.5" customHeight="1">
      <c r="A13" s="4">
        <v>11</v>
      </c>
      <c r="B13" s="5" t="s">
        <v>10</v>
      </c>
      <c r="C13" s="5" t="s">
        <v>11</v>
      </c>
      <c r="D13" s="11">
        <v>10.5</v>
      </c>
      <c r="E13" s="6"/>
      <c r="F13" s="9"/>
      <c r="G13" s="14">
        <v>0</v>
      </c>
      <c r="H13" s="14">
        <v>0</v>
      </c>
      <c r="I13" s="14">
        <v>0</v>
      </c>
      <c r="J13" s="15">
        <v>0</v>
      </c>
      <c r="K13" s="15">
        <v>0</v>
      </c>
      <c r="L13" s="15">
        <v>0</v>
      </c>
      <c r="M13" s="15">
        <v>0.01</v>
      </c>
      <c r="N13" s="15">
        <v>0.13</v>
      </c>
      <c r="O13" s="15">
        <v>0.84</v>
      </c>
      <c r="P13" s="14">
        <v>8.04</v>
      </c>
      <c r="Q13" s="14">
        <v>71.17</v>
      </c>
      <c r="R13" s="14">
        <v>23.45</v>
      </c>
      <c r="S13" s="14">
        <v>48.31</v>
      </c>
      <c r="T13" s="16"/>
      <c r="U13" s="17" t="s">
        <v>19</v>
      </c>
      <c r="V13" s="17" t="s">
        <v>19</v>
      </c>
      <c r="W13" s="17">
        <v>0.179</v>
      </c>
      <c r="X13" s="17">
        <v>0.965</v>
      </c>
      <c r="Y13" s="17">
        <v>0.136</v>
      </c>
      <c r="Z13" s="14">
        <f t="shared" si="0"/>
        <v>136</v>
      </c>
      <c r="AA13" s="18">
        <f t="shared" si="1"/>
        <v>2.8783214434117474</v>
      </c>
      <c r="AB13" s="19"/>
      <c r="AC13" s="17" t="s">
        <v>19</v>
      </c>
      <c r="AD13" s="17" t="s">
        <v>19</v>
      </c>
      <c r="AE13" s="17" t="s">
        <v>19</v>
      </c>
      <c r="AF13" s="17" t="s">
        <v>19</v>
      </c>
    </row>
    <row r="14" spans="1:32" ht="13.5" customHeight="1">
      <c r="A14" s="4">
        <v>12</v>
      </c>
      <c r="B14" s="5" t="s">
        <v>10</v>
      </c>
      <c r="C14" s="5" t="s">
        <v>11</v>
      </c>
      <c r="D14" s="11">
        <v>11</v>
      </c>
      <c r="E14" s="6"/>
      <c r="F14" s="9"/>
      <c r="G14" s="14">
        <v>0</v>
      </c>
      <c r="H14" s="14">
        <v>0</v>
      </c>
      <c r="I14" s="14">
        <v>0</v>
      </c>
      <c r="J14" s="15">
        <v>0</v>
      </c>
      <c r="K14" s="15">
        <v>0</v>
      </c>
      <c r="L14" s="15">
        <v>0</v>
      </c>
      <c r="M14" s="15">
        <v>0.01</v>
      </c>
      <c r="N14" s="15">
        <v>0.06</v>
      </c>
      <c r="O14" s="15">
        <v>0.4</v>
      </c>
      <c r="P14" s="14">
        <v>2.81</v>
      </c>
      <c r="Q14" s="14">
        <v>52.57</v>
      </c>
      <c r="R14" s="14">
        <v>55.6</v>
      </c>
      <c r="S14" s="14">
        <v>38.19</v>
      </c>
      <c r="T14" s="16"/>
      <c r="U14" s="17" t="s">
        <v>19</v>
      </c>
      <c r="V14" s="17">
        <v>0.063</v>
      </c>
      <c r="W14" s="17">
        <v>0.157</v>
      </c>
      <c r="X14" s="17">
        <v>0.211</v>
      </c>
      <c r="Y14" s="17">
        <v>0.098</v>
      </c>
      <c r="Z14" s="14">
        <f t="shared" si="0"/>
        <v>98</v>
      </c>
      <c r="AA14" s="18">
        <f t="shared" si="1"/>
        <v>3.3510744405468786</v>
      </c>
      <c r="AB14" s="19"/>
      <c r="AC14" s="18">
        <f t="shared" si="2"/>
        <v>0.11</v>
      </c>
      <c r="AD14" s="18">
        <f t="shared" si="3"/>
        <v>0.047</v>
      </c>
      <c r="AE14" s="18">
        <f t="shared" si="4"/>
        <v>0.011999999999999997</v>
      </c>
      <c r="AF14" s="17" t="s">
        <v>19</v>
      </c>
    </row>
    <row r="15" spans="1:32" ht="13.5" customHeight="1">
      <c r="A15" s="4">
        <v>13</v>
      </c>
      <c r="B15" s="5" t="s">
        <v>10</v>
      </c>
      <c r="C15" s="5" t="s">
        <v>11</v>
      </c>
      <c r="D15" s="11">
        <v>11.5</v>
      </c>
      <c r="E15" s="6"/>
      <c r="F15" s="9"/>
      <c r="G15" s="14">
        <v>0</v>
      </c>
      <c r="H15" s="14">
        <v>0</v>
      </c>
      <c r="I15" s="14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0.05</v>
      </c>
      <c r="O15" s="15">
        <v>0.23</v>
      </c>
      <c r="P15" s="14">
        <v>5.55</v>
      </c>
      <c r="Q15" s="14">
        <v>47.46</v>
      </c>
      <c r="R15" s="14">
        <v>67.34</v>
      </c>
      <c r="S15" s="14">
        <v>38.92</v>
      </c>
      <c r="T15" s="16"/>
      <c r="U15" s="17" t="s">
        <v>19</v>
      </c>
      <c r="V15" s="17">
        <v>0.064</v>
      </c>
      <c r="W15" s="17">
        <v>0.146</v>
      </c>
      <c r="X15" s="17">
        <v>0.21</v>
      </c>
      <c r="Y15" s="17">
        <v>0.093</v>
      </c>
      <c r="Z15" s="14">
        <f t="shared" si="0"/>
        <v>93</v>
      </c>
      <c r="AA15" s="18">
        <f t="shared" si="1"/>
        <v>3.4266254735540556</v>
      </c>
      <c r="AB15" s="19"/>
      <c r="AC15" s="18">
        <f t="shared" si="2"/>
        <v>0.105</v>
      </c>
      <c r="AD15" s="18">
        <f t="shared" si="3"/>
        <v>0.040999999999999995</v>
      </c>
      <c r="AE15" s="18">
        <f t="shared" si="4"/>
        <v>0.011999999999999997</v>
      </c>
      <c r="AF15" s="17" t="s">
        <v>19</v>
      </c>
    </row>
    <row r="16" spans="1:32" ht="13.5" customHeight="1">
      <c r="A16" s="4">
        <v>14</v>
      </c>
      <c r="B16" s="5" t="s">
        <v>10</v>
      </c>
      <c r="C16" s="5" t="s">
        <v>11</v>
      </c>
      <c r="D16" s="11">
        <v>12</v>
      </c>
      <c r="E16" s="6"/>
      <c r="F16" s="9"/>
      <c r="G16" s="14">
        <v>0</v>
      </c>
      <c r="H16" s="14">
        <v>0</v>
      </c>
      <c r="I16" s="14">
        <v>0</v>
      </c>
      <c r="J16" s="15">
        <v>0</v>
      </c>
      <c r="K16" s="15">
        <v>0</v>
      </c>
      <c r="L16" s="15">
        <v>0</v>
      </c>
      <c r="M16" s="15">
        <v>0.2</v>
      </c>
      <c r="N16" s="15">
        <v>0.02</v>
      </c>
      <c r="O16" s="15">
        <v>0.05</v>
      </c>
      <c r="P16" s="14">
        <v>0.96</v>
      </c>
      <c r="Q16" s="14">
        <v>26.5</v>
      </c>
      <c r="R16" s="14">
        <v>85.01</v>
      </c>
      <c r="S16" s="14">
        <v>43.11</v>
      </c>
      <c r="T16" s="16"/>
      <c r="U16" s="17" t="s">
        <v>19</v>
      </c>
      <c r="V16" s="17">
        <v>0.063</v>
      </c>
      <c r="W16" s="17">
        <v>0.108</v>
      </c>
      <c r="X16" s="17">
        <v>0.158</v>
      </c>
      <c r="Y16" s="17">
        <v>0.074</v>
      </c>
      <c r="Z16" s="14">
        <f t="shared" si="0"/>
        <v>74</v>
      </c>
      <c r="AA16" s="18">
        <f t="shared" si="1"/>
        <v>3.7563309190331378</v>
      </c>
      <c r="AB16" s="19"/>
      <c r="AC16" s="18">
        <f t="shared" si="2"/>
        <v>0.08549999999999999</v>
      </c>
      <c r="AD16" s="18">
        <f t="shared" si="3"/>
        <v>0.0225</v>
      </c>
      <c r="AE16" s="18">
        <f t="shared" si="4"/>
        <v>0.011499999999999996</v>
      </c>
      <c r="AF16" s="17" t="s">
        <v>19</v>
      </c>
    </row>
    <row r="17" spans="1:32" ht="13.5" customHeight="1">
      <c r="A17" s="4">
        <v>15</v>
      </c>
      <c r="B17" s="5" t="s">
        <v>10</v>
      </c>
      <c r="C17" s="5" t="s">
        <v>11</v>
      </c>
      <c r="D17" s="11">
        <v>12.5</v>
      </c>
      <c r="E17" s="6"/>
      <c r="F17" s="9"/>
      <c r="G17" s="14">
        <v>0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5">
        <v>0.18</v>
      </c>
      <c r="N17" s="15">
        <v>0.17</v>
      </c>
      <c r="O17" s="15">
        <v>0.2</v>
      </c>
      <c r="P17" s="14">
        <v>1.17</v>
      </c>
      <c r="Q17" s="14">
        <v>22.48</v>
      </c>
      <c r="R17" s="14">
        <v>97.58</v>
      </c>
      <c r="S17" s="14">
        <v>42.87</v>
      </c>
      <c r="T17" s="16"/>
      <c r="U17" s="17" t="s">
        <v>19</v>
      </c>
      <c r="V17" s="17" t="s">
        <v>19</v>
      </c>
      <c r="W17" s="17">
        <v>0.1</v>
      </c>
      <c r="X17" s="17">
        <v>0.146</v>
      </c>
      <c r="Y17" s="17">
        <v>0.07</v>
      </c>
      <c r="Z17" s="14">
        <f t="shared" si="0"/>
        <v>70</v>
      </c>
      <c r="AA17" s="18">
        <f t="shared" si="1"/>
        <v>3.8365012677171206</v>
      </c>
      <c r="AB17" s="19"/>
      <c r="AC17" s="17" t="s">
        <v>19</v>
      </c>
      <c r="AD17" s="17" t="s">
        <v>19</v>
      </c>
      <c r="AE17" s="17" t="s">
        <v>19</v>
      </c>
      <c r="AF17" s="17" t="s">
        <v>19</v>
      </c>
    </row>
    <row r="18" spans="1:32" ht="13.5" customHeight="1">
      <c r="A18" s="4">
        <v>16</v>
      </c>
      <c r="B18" s="5" t="s">
        <v>10</v>
      </c>
      <c r="C18" s="5" t="s">
        <v>11</v>
      </c>
      <c r="D18" s="11">
        <v>13</v>
      </c>
      <c r="E18" s="6"/>
      <c r="F18" s="9"/>
      <c r="G18" s="14">
        <v>0</v>
      </c>
      <c r="H18" s="14">
        <v>0</v>
      </c>
      <c r="I18" s="14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0.06</v>
      </c>
      <c r="O18" s="15">
        <v>0.16</v>
      </c>
      <c r="P18" s="14">
        <v>1.24</v>
      </c>
      <c r="Q18" s="14">
        <v>26.25</v>
      </c>
      <c r="R18" s="14">
        <v>96.97</v>
      </c>
      <c r="S18" s="14">
        <v>54.41</v>
      </c>
      <c r="T18" s="16"/>
      <c r="U18" s="17" t="s">
        <v>19</v>
      </c>
      <c r="V18" s="17" t="s">
        <v>19</v>
      </c>
      <c r="W18" s="17">
        <v>0.1</v>
      </c>
      <c r="X18" s="17">
        <v>0.147</v>
      </c>
      <c r="Y18" s="17">
        <v>0.069</v>
      </c>
      <c r="Z18" s="14">
        <f t="shared" si="0"/>
        <v>69</v>
      </c>
      <c r="AA18" s="18">
        <f t="shared" si="1"/>
        <v>3.857259827883918</v>
      </c>
      <c r="AB18" s="19"/>
      <c r="AC18" s="17" t="s">
        <v>19</v>
      </c>
      <c r="AD18" s="17" t="s">
        <v>19</v>
      </c>
      <c r="AE18" s="17" t="s">
        <v>19</v>
      </c>
      <c r="AF18" s="17" t="s">
        <v>19</v>
      </c>
    </row>
    <row r="19" spans="1:32" ht="13.5" customHeight="1">
      <c r="A19" s="4">
        <v>17</v>
      </c>
      <c r="B19" s="5" t="s">
        <v>10</v>
      </c>
      <c r="C19" s="5" t="s">
        <v>11</v>
      </c>
      <c r="D19" s="11">
        <v>13.5</v>
      </c>
      <c r="E19" s="6"/>
      <c r="F19" s="9"/>
      <c r="G19" s="14">
        <v>0</v>
      </c>
      <c r="H19" s="14">
        <v>0</v>
      </c>
      <c r="I19" s="14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0.04</v>
      </c>
      <c r="O19" s="15">
        <v>0.17</v>
      </c>
      <c r="P19" s="14">
        <v>4.27</v>
      </c>
      <c r="Q19" s="14">
        <v>30.95</v>
      </c>
      <c r="R19" s="14">
        <v>52.32</v>
      </c>
      <c r="S19" s="14">
        <v>87.97</v>
      </c>
      <c r="T19" s="16"/>
      <c r="U19" s="17" t="s">
        <v>19</v>
      </c>
      <c r="V19" s="17" t="s">
        <v>19</v>
      </c>
      <c r="W19" s="17">
        <v>0.109</v>
      </c>
      <c r="X19" s="17">
        <v>0.178</v>
      </c>
      <c r="Y19" s="17">
        <v>0.063</v>
      </c>
      <c r="Z19" s="14">
        <f t="shared" si="0"/>
        <v>63</v>
      </c>
      <c r="AA19" s="18">
        <f t="shared" si="1"/>
        <v>3.9885043611621707</v>
      </c>
      <c r="AB19" s="19"/>
      <c r="AC19" s="17" t="s">
        <v>19</v>
      </c>
      <c r="AD19" s="17" t="s">
        <v>19</v>
      </c>
      <c r="AE19" s="17" t="s">
        <v>19</v>
      </c>
      <c r="AF19" s="17" t="s">
        <v>19</v>
      </c>
    </row>
    <row r="20" spans="1:32" ht="13.5" customHeight="1">
      <c r="A20" s="4">
        <v>18</v>
      </c>
      <c r="B20" s="5" t="s">
        <v>10</v>
      </c>
      <c r="C20" s="5" t="s">
        <v>11</v>
      </c>
      <c r="D20" s="11">
        <v>14</v>
      </c>
      <c r="E20" s="6"/>
      <c r="F20" s="9"/>
      <c r="G20" s="14">
        <v>0</v>
      </c>
      <c r="H20" s="14">
        <v>0</v>
      </c>
      <c r="I20" s="14">
        <v>0</v>
      </c>
      <c r="J20" s="15">
        <v>0</v>
      </c>
      <c r="K20" s="15">
        <v>0</v>
      </c>
      <c r="L20" s="15">
        <v>0</v>
      </c>
      <c r="M20" s="15">
        <v>0.41</v>
      </c>
      <c r="N20" s="15">
        <v>0.39</v>
      </c>
      <c r="O20" s="15">
        <v>0.49</v>
      </c>
      <c r="P20" s="14">
        <v>2.16</v>
      </c>
      <c r="Q20" s="14">
        <v>46.03</v>
      </c>
      <c r="R20" s="14">
        <v>37.96</v>
      </c>
      <c r="S20" s="14">
        <v>60.88</v>
      </c>
      <c r="T20" s="16"/>
      <c r="U20" s="17" t="s">
        <v>19</v>
      </c>
      <c r="V20" s="17" t="s">
        <v>19</v>
      </c>
      <c r="W20" s="17">
        <v>0.147</v>
      </c>
      <c r="X20" s="17">
        <v>0.179</v>
      </c>
      <c r="Y20" s="17">
        <v>0.082</v>
      </c>
      <c r="Z20" s="15">
        <f t="shared" si="0"/>
        <v>82</v>
      </c>
      <c r="AA20" s="18">
        <f t="shared" si="1"/>
        <v>3.6082322800440036</v>
      </c>
      <c r="AB20" s="19"/>
      <c r="AC20" s="17" t="s">
        <v>19</v>
      </c>
      <c r="AD20" s="17" t="s">
        <v>19</v>
      </c>
      <c r="AE20" s="17" t="s">
        <v>19</v>
      </c>
      <c r="AF20" s="17" t="s">
        <v>19</v>
      </c>
    </row>
    <row r="21" spans="1:32" ht="13.5" customHeight="1">
      <c r="A21" s="4">
        <v>19</v>
      </c>
      <c r="B21" s="5" t="s">
        <v>10</v>
      </c>
      <c r="C21" s="5" t="s">
        <v>11</v>
      </c>
      <c r="D21" s="11">
        <v>14.5</v>
      </c>
      <c r="E21" s="6"/>
      <c r="F21" s="9"/>
      <c r="G21" s="14">
        <v>0</v>
      </c>
      <c r="H21" s="14">
        <v>0</v>
      </c>
      <c r="I21" s="14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0.11</v>
      </c>
      <c r="O21" s="15">
        <v>0.23</v>
      </c>
      <c r="P21" s="14">
        <v>0.36</v>
      </c>
      <c r="Q21" s="14">
        <v>2.45</v>
      </c>
      <c r="R21" s="14">
        <v>27.36</v>
      </c>
      <c r="S21" s="14">
        <v>121.49</v>
      </c>
      <c r="T21" s="16"/>
      <c r="U21" s="17" t="s">
        <v>19</v>
      </c>
      <c r="V21" s="17" t="s">
        <v>19</v>
      </c>
      <c r="W21" s="17" t="s">
        <v>19</v>
      </c>
      <c r="X21" s="17">
        <v>0.072</v>
      </c>
      <c r="Y21" s="17" t="s">
        <v>19</v>
      </c>
      <c r="Z21" s="21" t="s">
        <v>19</v>
      </c>
      <c r="AA21" s="17" t="s">
        <v>19</v>
      </c>
      <c r="AB21" s="19"/>
      <c r="AC21" s="17" t="s">
        <v>19</v>
      </c>
      <c r="AD21" s="17" t="s">
        <v>19</v>
      </c>
      <c r="AE21" s="17" t="s">
        <v>19</v>
      </c>
      <c r="AF21" s="17" t="s">
        <v>19</v>
      </c>
    </row>
    <row r="22" spans="1:32" ht="13.5" customHeight="1">
      <c r="A22" s="4">
        <v>20</v>
      </c>
      <c r="B22" s="5" t="s">
        <v>10</v>
      </c>
      <c r="C22" s="5" t="s">
        <v>11</v>
      </c>
      <c r="D22" s="11">
        <v>15</v>
      </c>
      <c r="E22" s="6"/>
      <c r="F22" s="9"/>
      <c r="G22" s="14">
        <v>0</v>
      </c>
      <c r="H22" s="14">
        <v>0</v>
      </c>
      <c r="I22" s="14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0.06</v>
      </c>
      <c r="O22" s="15">
        <v>0.19</v>
      </c>
      <c r="P22" s="14">
        <v>0.31</v>
      </c>
      <c r="Q22" s="14">
        <v>1.25</v>
      </c>
      <c r="R22" s="14">
        <v>14.29</v>
      </c>
      <c r="S22" s="14">
        <v>126.01</v>
      </c>
      <c r="T22" s="16"/>
      <c r="U22" s="17" t="s">
        <v>19</v>
      </c>
      <c r="V22" s="17" t="s">
        <v>19</v>
      </c>
      <c r="W22" s="17" t="s">
        <v>19</v>
      </c>
      <c r="X22" s="17">
        <v>0.063</v>
      </c>
      <c r="Y22" s="17" t="s">
        <v>19</v>
      </c>
      <c r="Z22" s="21" t="s">
        <v>19</v>
      </c>
      <c r="AA22" s="17" t="s">
        <v>19</v>
      </c>
      <c r="AB22" s="19"/>
      <c r="AC22" s="17" t="s">
        <v>19</v>
      </c>
      <c r="AD22" s="17" t="s">
        <v>19</v>
      </c>
      <c r="AE22" s="17" t="s">
        <v>19</v>
      </c>
      <c r="AF22" s="17" t="s">
        <v>19</v>
      </c>
    </row>
    <row r="23" spans="1:32" ht="13.5" customHeight="1">
      <c r="A23" s="4">
        <v>21</v>
      </c>
      <c r="B23" s="5" t="s">
        <v>10</v>
      </c>
      <c r="C23" s="5" t="s">
        <v>11</v>
      </c>
      <c r="D23" s="11">
        <v>15.5</v>
      </c>
      <c r="E23" s="6"/>
      <c r="F23" s="9"/>
      <c r="G23" s="14">
        <v>0</v>
      </c>
      <c r="H23" s="14">
        <v>0</v>
      </c>
      <c r="I23" s="14">
        <v>0</v>
      </c>
      <c r="J23" s="15">
        <v>0</v>
      </c>
      <c r="K23" s="15">
        <v>0</v>
      </c>
      <c r="L23" s="15">
        <v>0</v>
      </c>
      <c r="M23" s="15">
        <v>0.01</v>
      </c>
      <c r="N23" s="15">
        <v>0.12</v>
      </c>
      <c r="O23" s="15">
        <v>0.17</v>
      </c>
      <c r="P23" s="14">
        <v>0.5</v>
      </c>
      <c r="Q23" s="14">
        <v>1.47</v>
      </c>
      <c r="R23" s="14">
        <v>9.09</v>
      </c>
      <c r="S23" s="14">
        <v>149.94</v>
      </c>
      <c r="T23" s="16"/>
      <c r="U23" s="17" t="s">
        <v>19</v>
      </c>
      <c r="V23" s="17" t="s">
        <v>19</v>
      </c>
      <c r="W23" s="17" t="s">
        <v>19</v>
      </c>
      <c r="X23" s="17" t="s">
        <v>19</v>
      </c>
      <c r="Y23" s="17" t="s">
        <v>19</v>
      </c>
      <c r="Z23" s="21" t="s">
        <v>19</v>
      </c>
      <c r="AA23" s="17" t="s">
        <v>19</v>
      </c>
      <c r="AB23" s="19"/>
      <c r="AC23" s="17" t="s">
        <v>19</v>
      </c>
      <c r="AD23" s="17" t="s">
        <v>19</v>
      </c>
      <c r="AE23" s="17" t="s">
        <v>19</v>
      </c>
      <c r="AF23" s="17" t="s">
        <v>19</v>
      </c>
    </row>
    <row r="24" spans="1:32" ht="13.5" customHeight="1">
      <c r="A24" s="4">
        <v>22</v>
      </c>
      <c r="B24" s="5" t="s">
        <v>10</v>
      </c>
      <c r="C24" s="5" t="s">
        <v>11</v>
      </c>
      <c r="D24" s="11">
        <v>16</v>
      </c>
      <c r="E24" s="6"/>
      <c r="F24" s="9"/>
      <c r="G24" s="14">
        <v>0</v>
      </c>
      <c r="H24" s="14">
        <v>0</v>
      </c>
      <c r="I24" s="14">
        <v>0</v>
      </c>
      <c r="J24" s="15">
        <v>0</v>
      </c>
      <c r="K24" s="15">
        <v>0</v>
      </c>
      <c r="L24" s="15">
        <v>0</v>
      </c>
      <c r="M24" s="15">
        <v>1.25</v>
      </c>
      <c r="N24" s="15">
        <v>2.14</v>
      </c>
      <c r="O24" s="15">
        <v>0.97</v>
      </c>
      <c r="P24" s="14">
        <v>0.93</v>
      </c>
      <c r="Q24" s="14">
        <v>2.97</v>
      </c>
      <c r="R24" s="14">
        <v>15.26</v>
      </c>
      <c r="S24" s="14">
        <v>125.73</v>
      </c>
      <c r="T24" s="16"/>
      <c r="U24" s="17" t="s">
        <v>19</v>
      </c>
      <c r="V24" s="17" t="s">
        <v>19</v>
      </c>
      <c r="W24" s="17" t="s">
        <v>19</v>
      </c>
      <c r="X24" s="17">
        <v>0.078</v>
      </c>
      <c r="Y24" s="17" t="s">
        <v>19</v>
      </c>
      <c r="Z24" s="21" t="s">
        <v>19</v>
      </c>
      <c r="AA24" s="17" t="s">
        <v>19</v>
      </c>
      <c r="AB24" s="19"/>
      <c r="AC24" s="17" t="s">
        <v>19</v>
      </c>
      <c r="AD24" s="17" t="s">
        <v>19</v>
      </c>
      <c r="AE24" s="17" t="s">
        <v>19</v>
      </c>
      <c r="AF24" s="17" t="s">
        <v>19</v>
      </c>
    </row>
    <row r="25" spans="1:32" ht="13.5" customHeight="1">
      <c r="A25" s="4">
        <v>23</v>
      </c>
      <c r="B25" s="5" t="s">
        <v>10</v>
      </c>
      <c r="C25" s="5" t="s">
        <v>11</v>
      </c>
      <c r="D25" s="11">
        <v>16.5</v>
      </c>
      <c r="E25" s="6"/>
      <c r="F25" s="9"/>
      <c r="G25" s="14">
        <v>0</v>
      </c>
      <c r="H25" s="14">
        <v>0</v>
      </c>
      <c r="I25" s="14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1.89</v>
      </c>
      <c r="O25" s="15">
        <v>0.58</v>
      </c>
      <c r="P25" s="14">
        <v>1.22</v>
      </c>
      <c r="Q25" s="14">
        <v>4.18</v>
      </c>
      <c r="R25" s="14">
        <v>22.15</v>
      </c>
      <c r="S25" s="14">
        <v>117.18</v>
      </c>
      <c r="T25" s="16"/>
      <c r="U25" s="17" t="s">
        <v>19</v>
      </c>
      <c r="V25" s="17" t="s">
        <v>19</v>
      </c>
      <c r="W25" s="17" t="s">
        <v>19</v>
      </c>
      <c r="X25" s="17">
        <v>0.079</v>
      </c>
      <c r="Y25" s="17" t="s">
        <v>19</v>
      </c>
      <c r="Z25" s="21" t="s">
        <v>19</v>
      </c>
      <c r="AA25" s="17" t="s">
        <v>19</v>
      </c>
      <c r="AB25" s="20"/>
      <c r="AC25" s="17" t="s">
        <v>19</v>
      </c>
      <c r="AD25" s="17" t="s">
        <v>19</v>
      </c>
      <c r="AE25" s="17" t="s">
        <v>19</v>
      </c>
      <c r="AF25" s="17" t="s">
        <v>19</v>
      </c>
    </row>
    <row r="26" spans="1:32" ht="13.5" customHeight="1">
      <c r="A26" s="4">
        <v>24</v>
      </c>
      <c r="B26" s="5" t="s">
        <v>10</v>
      </c>
      <c r="C26" s="5" t="s">
        <v>11</v>
      </c>
      <c r="D26" s="11">
        <v>17</v>
      </c>
      <c r="E26" s="6"/>
      <c r="F26" s="9"/>
      <c r="G26" s="14">
        <v>0</v>
      </c>
      <c r="H26" s="14">
        <v>0</v>
      </c>
      <c r="I26" s="14">
        <v>0</v>
      </c>
      <c r="J26" s="15">
        <v>0</v>
      </c>
      <c r="K26" s="15">
        <v>1.56</v>
      </c>
      <c r="L26" s="15">
        <v>1.38</v>
      </c>
      <c r="M26" s="15">
        <v>2.42</v>
      </c>
      <c r="N26" s="15">
        <v>2.28</v>
      </c>
      <c r="O26" s="15">
        <v>2.75</v>
      </c>
      <c r="P26" s="14">
        <v>11</v>
      </c>
      <c r="Q26" s="14">
        <v>82.55</v>
      </c>
      <c r="R26" s="14">
        <v>29.88</v>
      </c>
      <c r="S26" s="14">
        <v>18.11</v>
      </c>
      <c r="T26" s="16"/>
      <c r="U26" s="17" t="s">
        <v>19</v>
      </c>
      <c r="V26" s="17">
        <v>0.102</v>
      </c>
      <c r="W26" s="17">
        <v>0.196</v>
      </c>
      <c r="X26" s="17">
        <v>0.342</v>
      </c>
      <c r="Y26" s="17">
        <v>0.162</v>
      </c>
      <c r="Z26" s="15">
        <f t="shared" si="0"/>
        <v>162</v>
      </c>
      <c r="AA26" s="18">
        <f t="shared" si="1"/>
        <v>2.6259342817774622</v>
      </c>
      <c r="AB26" s="19"/>
      <c r="AC26" s="18">
        <f t="shared" si="2"/>
        <v>0.149</v>
      </c>
      <c r="AD26" s="18">
        <f t="shared" si="3"/>
        <v>0.04700000000000001</v>
      </c>
      <c r="AE26" s="18">
        <f t="shared" si="4"/>
        <v>-0.013000000000000012</v>
      </c>
      <c r="AF26" s="17" t="s">
        <v>19</v>
      </c>
    </row>
    <row r="27" spans="1:32" ht="13.5" customHeight="1">
      <c r="A27" s="4">
        <v>25</v>
      </c>
      <c r="B27" s="5" t="s">
        <v>15</v>
      </c>
      <c r="C27" s="5" t="s">
        <v>11</v>
      </c>
      <c r="D27" s="11">
        <v>17.5</v>
      </c>
      <c r="E27" s="6"/>
      <c r="F27" s="9"/>
      <c r="G27" s="14">
        <v>0</v>
      </c>
      <c r="H27" s="14">
        <v>0</v>
      </c>
      <c r="I27" s="14">
        <v>0</v>
      </c>
      <c r="J27" s="15">
        <v>0</v>
      </c>
      <c r="K27" s="15">
        <v>0</v>
      </c>
      <c r="L27" s="15">
        <v>0</v>
      </c>
      <c r="M27" s="15">
        <v>0.44</v>
      </c>
      <c r="N27" s="15">
        <v>0.23</v>
      </c>
      <c r="O27" s="15">
        <v>0.3</v>
      </c>
      <c r="P27" s="14">
        <v>3.29</v>
      </c>
      <c r="Q27" s="14">
        <v>110.6</v>
      </c>
      <c r="R27" s="14">
        <v>37.38</v>
      </c>
      <c r="S27" s="14">
        <v>16.91</v>
      </c>
      <c r="T27" s="16"/>
      <c r="U27" s="17">
        <v>0.063</v>
      </c>
      <c r="V27" s="17">
        <v>0.104</v>
      </c>
      <c r="W27" s="17">
        <v>0.182</v>
      </c>
      <c r="X27" s="17">
        <v>0.207</v>
      </c>
      <c r="Y27" s="17">
        <v>0.157</v>
      </c>
      <c r="Z27" s="14">
        <f t="shared" si="0"/>
        <v>157</v>
      </c>
      <c r="AA27" s="18">
        <f t="shared" si="1"/>
        <v>2.67116353577046</v>
      </c>
      <c r="AB27" s="19"/>
      <c r="AC27" s="18">
        <f t="shared" si="2"/>
        <v>0.143</v>
      </c>
      <c r="AD27" s="18">
        <f t="shared" si="3"/>
        <v>0.039</v>
      </c>
      <c r="AE27" s="18">
        <f t="shared" si="4"/>
        <v>-0.014000000000000012</v>
      </c>
      <c r="AF27" s="18">
        <f aca="true" t="shared" si="5" ref="AF27:AF32">(W27-V27)/(2*(X27-U27))</f>
        <v>0.27083333333333337</v>
      </c>
    </row>
    <row r="28" spans="1:32" ht="13.5" customHeight="1">
      <c r="A28" s="4">
        <v>26</v>
      </c>
      <c r="B28" s="5" t="s">
        <v>10</v>
      </c>
      <c r="C28" s="5" t="s">
        <v>11</v>
      </c>
      <c r="D28" s="11">
        <v>18</v>
      </c>
      <c r="E28" s="6"/>
      <c r="F28" s="9"/>
      <c r="G28" s="14">
        <v>0</v>
      </c>
      <c r="H28" s="14">
        <v>0</v>
      </c>
      <c r="I28" s="14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0.06</v>
      </c>
      <c r="O28" s="15">
        <v>0.08</v>
      </c>
      <c r="P28" s="14">
        <v>0.13</v>
      </c>
      <c r="Q28" s="14">
        <v>0.48</v>
      </c>
      <c r="R28" s="14">
        <v>94.61</v>
      </c>
      <c r="S28" s="14">
        <v>12.75</v>
      </c>
      <c r="T28" s="16"/>
      <c r="U28" s="17">
        <v>0.067</v>
      </c>
      <c r="V28" s="17">
        <v>0.097</v>
      </c>
      <c r="W28" s="17">
        <v>0.176</v>
      </c>
      <c r="X28" s="17">
        <v>0.189</v>
      </c>
      <c r="Y28" s="17">
        <v>0.149</v>
      </c>
      <c r="Z28" s="14">
        <f t="shared" si="0"/>
        <v>149</v>
      </c>
      <c r="AA28" s="18">
        <f t="shared" si="1"/>
        <v>2.746615764199926</v>
      </c>
      <c r="AB28" s="19"/>
      <c r="AC28" s="18">
        <f t="shared" si="2"/>
        <v>0.1365</v>
      </c>
      <c r="AD28" s="18">
        <f t="shared" si="3"/>
        <v>0.03949999999999999</v>
      </c>
      <c r="AE28" s="18">
        <f t="shared" si="4"/>
        <v>-0.012499999999999983</v>
      </c>
      <c r="AF28" s="18">
        <f t="shared" si="5"/>
        <v>0.32377049180327866</v>
      </c>
    </row>
    <row r="29" spans="1:32" ht="13.5" customHeight="1">
      <c r="A29" s="4">
        <v>27</v>
      </c>
      <c r="B29" s="5" t="s">
        <v>10</v>
      </c>
      <c r="C29" s="5" t="s">
        <v>11</v>
      </c>
      <c r="D29" s="11">
        <v>18.5</v>
      </c>
      <c r="E29" s="6"/>
      <c r="F29" s="9"/>
      <c r="G29" s="14">
        <v>0</v>
      </c>
      <c r="H29" s="14">
        <v>0</v>
      </c>
      <c r="I29" s="14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0.06</v>
      </c>
      <c r="O29" s="15">
        <v>0.18</v>
      </c>
      <c r="P29" s="14">
        <v>0.48</v>
      </c>
      <c r="Q29" s="14">
        <v>132.22</v>
      </c>
      <c r="R29" s="14">
        <v>31.56</v>
      </c>
      <c r="S29" s="14">
        <v>17.23</v>
      </c>
      <c r="T29" s="16"/>
      <c r="U29" s="17">
        <v>0.063</v>
      </c>
      <c r="V29" s="17">
        <v>0.114</v>
      </c>
      <c r="W29" s="17">
        <v>0.182</v>
      </c>
      <c r="X29" s="17">
        <v>0.195</v>
      </c>
      <c r="Y29" s="17">
        <v>0.16</v>
      </c>
      <c r="Z29" s="14">
        <f t="shared" si="0"/>
        <v>160</v>
      </c>
      <c r="AA29" s="18">
        <f t="shared" si="1"/>
        <v>2.643856189774725</v>
      </c>
      <c r="AB29" s="19"/>
      <c r="AC29" s="18">
        <f t="shared" si="2"/>
        <v>0.148</v>
      </c>
      <c r="AD29" s="18">
        <f t="shared" si="3"/>
        <v>0.033999999999999996</v>
      </c>
      <c r="AE29" s="18">
        <f t="shared" si="4"/>
        <v>-0.01200000000000001</v>
      </c>
      <c r="AF29" s="18">
        <f t="shared" si="5"/>
        <v>0.2575757575757575</v>
      </c>
    </row>
    <row r="30" spans="1:32" ht="13.5" customHeight="1">
      <c r="A30" s="4">
        <v>28</v>
      </c>
      <c r="B30" s="5" t="s">
        <v>10</v>
      </c>
      <c r="C30" s="5" t="s">
        <v>11</v>
      </c>
      <c r="D30" s="11">
        <v>19</v>
      </c>
      <c r="E30" s="6"/>
      <c r="F30" s="9"/>
      <c r="G30" s="14">
        <v>0</v>
      </c>
      <c r="H30" s="14">
        <v>0</v>
      </c>
      <c r="I30" s="14">
        <v>0</v>
      </c>
      <c r="J30" s="15">
        <v>0</v>
      </c>
      <c r="K30" s="15">
        <v>0.95</v>
      </c>
      <c r="L30" s="15">
        <v>0.68</v>
      </c>
      <c r="M30" s="15">
        <v>0.66</v>
      </c>
      <c r="N30" s="15">
        <v>0.56</v>
      </c>
      <c r="O30" s="15">
        <v>0.31</v>
      </c>
      <c r="P30" s="14">
        <v>2.78</v>
      </c>
      <c r="Q30" s="14">
        <v>96.12</v>
      </c>
      <c r="R30" s="14">
        <v>38.58</v>
      </c>
      <c r="S30" s="14">
        <v>10.37</v>
      </c>
      <c r="T30" s="16"/>
      <c r="U30" s="17">
        <v>0.069</v>
      </c>
      <c r="V30" s="17">
        <v>0.104</v>
      </c>
      <c r="W30" s="17">
        <v>0.181</v>
      </c>
      <c r="X30" s="17">
        <v>0.209</v>
      </c>
      <c r="Y30" s="17">
        <v>0.181</v>
      </c>
      <c r="Z30" s="14">
        <f t="shared" si="0"/>
        <v>181</v>
      </c>
      <c r="AA30" s="18">
        <f t="shared" si="1"/>
        <v>2.465938397578882</v>
      </c>
      <c r="AB30" s="19"/>
      <c r="AC30" s="18">
        <f t="shared" si="2"/>
        <v>0.1425</v>
      </c>
      <c r="AD30" s="18">
        <f t="shared" si="3"/>
        <v>0.0385</v>
      </c>
      <c r="AE30" s="18">
        <f t="shared" si="4"/>
        <v>-0.038500000000000006</v>
      </c>
      <c r="AF30" s="18">
        <f t="shared" si="5"/>
        <v>0.275</v>
      </c>
    </row>
    <row r="31" spans="1:32" ht="13.5" customHeight="1">
      <c r="A31" s="4">
        <v>29</v>
      </c>
      <c r="B31" s="5" t="s">
        <v>10</v>
      </c>
      <c r="C31" s="5" t="s">
        <v>11</v>
      </c>
      <c r="D31" s="11">
        <v>19.5</v>
      </c>
      <c r="E31" s="6"/>
      <c r="F31" s="9"/>
      <c r="G31" s="14">
        <v>0</v>
      </c>
      <c r="H31" s="14">
        <v>0</v>
      </c>
      <c r="I31" s="14">
        <v>0</v>
      </c>
      <c r="J31" s="15">
        <v>0</v>
      </c>
      <c r="K31" s="15">
        <v>0</v>
      </c>
      <c r="L31" s="15">
        <v>0</v>
      </c>
      <c r="M31" s="15">
        <v>0.09</v>
      </c>
      <c r="N31" s="15">
        <v>0.01</v>
      </c>
      <c r="O31" s="15">
        <v>0.07</v>
      </c>
      <c r="P31" s="14">
        <v>0.85</v>
      </c>
      <c r="Q31" s="14">
        <v>132.06</v>
      </c>
      <c r="R31" s="14">
        <v>37.33</v>
      </c>
      <c r="S31" s="14">
        <v>15.64</v>
      </c>
      <c r="T31" s="16"/>
      <c r="U31" s="17">
        <v>0.069</v>
      </c>
      <c r="V31" s="17">
        <v>0.115</v>
      </c>
      <c r="W31" s="17">
        <v>0.183</v>
      </c>
      <c r="X31" s="17">
        <v>0.204</v>
      </c>
      <c r="Y31" s="17">
        <v>0.16</v>
      </c>
      <c r="Z31" s="14">
        <f t="shared" si="0"/>
        <v>160</v>
      </c>
      <c r="AA31" s="18">
        <f t="shared" si="1"/>
        <v>2.643856189774725</v>
      </c>
      <c r="AB31" s="19"/>
      <c r="AC31" s="18">
        <f t="shared" si="2"/>
        <v>0.149</v>
      </c>
      <c r="AD31" s="18">
        <f t="shared" si="3"/>
        <v>0.033999999999999996</v>
      </c>
      <c r="AE31" s="18">
        <f t="shared" si="4"/>
        <v>-0.01100000000000001</v>
      </c>
      <c r="AF31" s="18">
        <f t="shared" si="5"/>
        <v>0.2518518518518518</v>
      </c>
    </row>
    <row r="32" spans="1:32" ht="13.5" customHeight="1">
      <c r="A32" s="4">
        <v>30</v>
      </c>
      <c r="B32" s="5" t="s">
        <v>10</v>
      </c>
      <c r="C32" s="5" t="s">
        <v>11</v>
      </c>
      <c r="D32" s="11">
        <v>20</v>
      </c>
      <c r="E32" s="6"/>
      <c r="F32" s="9"/>
      <c r="G32" s="14">
        <v>0</v>
      </c>
      <c r="H32" s="14">
        <v>0</v>
      </c>
      <c r="I32" s="14">
        <v>0</v>
      </c>
      <c r="J32" s="15">
        <v>0</v>
      </c>
      <c r="K32" s="15">
        <v>0.4</v>
      </c>
      <c r="L32" s="15">
        <v>2.36</v>
      </c>
      <c r="M32" s="15">
        <v>1.65</v>
      </c>
      <c r="N32" s="15">
        <v>1.24</v>
      </c>
      <c r="O32" s="15">
        <v>0.77</v>
      </c>
      <c r="P32" s="14">
        <v>1.46</v>
      </c>
      <c r="Q32" s="14">
        <v>59.82</v>
      </c>
      <c r="R32" s="14">
        <v>83.18</v>
      </c>
      <c r="S32" s="14">
        <v>9.23</v>
      </c>
      <c r="T32" s="16"/>
      <c r="U32" s="17">
        <v>0.066</v>
      </c>
      <c r="V32" s="17">
        <v>0.079</v>
      </c>
      <c r="W32" s="17">
        <v>0.165</v>
      </c>
      <c r="X32" s="17">
        <v>0.223</v>
      </c>
      <c r="Y32" s="17">
        <v>0.152</v>
      </c>
      <c r="Z32" s="14">
        <f t="shared" si="0"/>
        <v>152</v>
      </c>
      <c r="AA32" s="18">
        <f>-LOG(Y32,2)</f>
        <v>2.7178567712185013</v>
      </c>
      <c r="AB32" s="19"/>
      <c r="AC32" s="18">
        <f t="shared" si="2"/>
        <v>0.122</v>
      </c>
      <c r="AD32" s="18">
        <f>(W32-V32)/2</f>
        <v>0.043000000000000003</v>
      </c>
      <c r="AE32" s="18">
        <f>((W32+V32)-(2*Y32))/2</f>
        <v>-0.03</v>
      </c>
      <c r="AF32" s="18">
        <f t="shared" si="5"/>
        <v>0.27388535031847133</v>
      </c>
    </row>
    <row r="33" spans="1:32" ht="13.5" customHeight="1">
      <c r="A33" s="4">
        <v>31</v>
      </c>
      <c r="B33" s="5" t="s">
        <v>10</v>
      </c>
      <c r="C33" s="5" t="s">
        <v>11</v>
      </c>
      <c r="D33" s="11">
        <v>20.5</v>
      </c>
      <c r="E33" s="6"/>
      <c r="F33" s="9"/>
      <c r="G33" s="14">
        <v>0</v>
      </c>
      <c r="H33" s="14">
        <v>0</v>
      </c>
      <c r="I33" s="14">
        <v>0</v>
      </c>
      <c r="J33" s="15">
        <v>0</v>
      </c>
      <c r="K33" s="15">
        <v>0</v>
      </c>
      <c r="L33" s="15">
        <v>1.04</v>
      </c>
      <c r="M33" s="15">
        <v>0.72</v>
      </c>
      <c r="N33" s="15">
        <v>0.54</v>
      </c>
      <c r="O33" s="15">
        <v>1.01</v>
      </c>
      <c r="P33" s="14">
        <v>2.79</v>
      </c>
      <c r="Q33" s="14">
        <v>64.8</v>
      </c>
      <c r="R33" s="14">
        <v>107.88</v>
      </c>
      <c r="S33" s="14">
        <v>21.82</v>
      </c>
      <c r="T33" s="16"/>
      <c r="U33" s="17" t="s">
        <v>19</v>
      </c>
      <c r="V33" s="17">
        <v>0.073</v>
      </c>
      <c r="W33" s="17">
        <v>0.147</v>
      </c>
      <c r="X33" s="17">
        <v>0.194</v>
      </c>
      <c r="Y33" s="17">
        <v>0.1</v>
      </c>
      <c r="Z33" s="14">
        <f t="shared" si="0"/>
        <v>100</v>
      </c>
      <c r="AA33" s="18">
        <f>-LOG(Y33,2)</f>
        <v>3.321928094887362</v>
      </c>
      <c r="AB33" s="19"/>
      <c r="AC33" s="18">
        <f t="shared" si="2"/>
        <v>0.10999999999999999</v>
      </c>
      <c r="AD33" s="18">
        <f>(W33-V33)/2</f>
        <v>0.037</v>
      </c>
      <c r="AE33" s="18">
        <f>((W33+V33)-(2*Y33))/2</f>
        <v>0.009999999999999981</v>
      </c>
      <c r="AF33" s="17" t="s">
        <v>19</v>
      </c>
    </row>
    <row r="34" spans="1:32" ht="13.5" customHeight="1">
      <c r="A34" s="4">
        <v>32</v>
      </c>
      <c r="B34" s="5" t="s">
        <v>10</v>
      </c>
      <c r="C34" s="5" t="s">
        <v>11</v>
      </c>
      <c r="D34" s="11">
        <v>21</v>
      </c>
      <c r="E34" s="6"/>
      <c r="F34" s="9"/>
      <c r="G34" s="14">
        <v>0</v>
      </c>
      <c r="H34" s="14">
        <v>0</v>
      </c>
      <c r="I34" s="14">
        <v>0</v>
      </c>
      <c r="J34" s="15">
        <v>0</v>
      </c>
      <c r="K34" s="15">
        <v>0</v>
      </c>
      <c r="L34" s="15">
        <v>0</v>
      </c>
      <c r="M34" s="15">
        <v>0.32</v>
      </c>
      <c r="N34" s="15">
        <v>0.37</v>
      </c>
      <c r="O34" s="15">
        <v>0.37</v>
      </c>
      <c r="P34" s="14">
        <v>5.08</v>
      </c>
      <c r="Q34" s="14">
        <v>91.41</v>
      </c>
      <c r="R34" s="14">
        <v>45.39</v>
      </c>
      <c r="S34" s="14">
        <v>7.07</v>
      </c>
      <c r="T34" s="16"/>
      <c r="U34" s="17">
        <v>0.072</v>
      </c>
      <c r="V34" s="17">
        <v>0.103</v>
      </c>
      <c r="W34" s="17">
        <v>0.179</v>
      </c>
      <c r="X34" s="17">
        <v>0.207</v>
      </c>
      <c r="Y34" s="17">
        <v>0.152</v>
      </c>
      <c r="Z34" s="14">
        <f t="shared" si="0"/>
        <v>152</v>
      </c>
      <c r="AA34" s="18">
        <f>-LOG(Y34,2)</f>
        <v>2.7178567712185013</v>
      </c>
      <c r="AB34" s="19"/>
      <c r="AC34" s="18">
        <f t="shared" si="2"/>
        <v>0.141</v>
      </c>
      <c r="AD34" s="18">
        <f>(W34-V34)/2</f>
        <v>0.038</v>
      </c>
      <c r="AE34" s="18">
        <f>((W34+V34)-(2*Y34))/2</f>
        <v>-0.01100000000000001</v>
      </c>
      <c r="AF34" s="18">
        <f>(W34-V34)/(2*(X34-U34))</f>
        <v>0.28148148148148144</v>
      </c>
    </row>
    <row r="35" spans="1:32" ht="13.5" customHeight="1">
      <c r="A35" s="4">
        <v>33</v>
      </c>
      <c r="B35" s="5" t="s">
        <v>10</v>
      </c>
      <c r="C35" s="5" t="s">
        <v>11</v>
      </c>
      <c r="D35" s="11">
        <v>21.5</v>
      </c>
      <c r="E35" s="6"/>
      <c r="F35" s="9"/>
      <c r="G35" s="14">
        <v>0</v>
      </c>
      <c r="H35" s="14">
        <v>0</v>
      </c>
      <c r="I35" s="14">
        <v>0</v>
      </c>
      <c r="J35" s="15">
        <v>0</v>
      </c>
      <c r="K35" s="15">
        <v>0</v>
      </c>
      <c r="L35" s="15">
        <v>0</v>
      </c>
      <c r="M35" s="15">
        <v>0.28</v>
      </c>
      <c r="N35" s="15">
        <v>2.45</v>
      </c>
      <c r="O35" s="15">
        <v>6.7</v>
      </c>
      <c r="P35" s="14">
        <v>15.99</v>
      </c>
      <c r="Q35" s="14">
        <v>81.45</v>
      </c>
      <c r="R35" s="14">
        <v>38.72</v>
      </c>
      <c r="S35" s="14">
        <v>16.55</v>
      </c>
      <c r="T35" s="16"/>
      <c r="U35" s="17">
        <v>0.063</v>
      </c>
      <c r="V35" s="17">
        <v>0.1</v>
      </c>
      <c r="W35" s="17">
        <v>0.2</v>
      </c>
      <c r="X35" s="17">
        <v>0.356</v>
      </c>
      <c r="Y35" s="17">
        <v>0.16</v>
      </c>
      <c r="Z35" s="14">
        <f t="shared" si="0"/>
        <v>160</v>
      </c>
      <c r="AA35" s="18">
        <f>-LOG(Y35,2)</f>
        <v>2.643856189774725</v>
      </c>
      <c r="AB35" s="19"/>
      <c r="AC35" s="18">
        <f t="shared" si="2"/>
        <v>0.15000000000000002</v>
      </c>
      <c r="AD35" s="18">
        <f>(W35-V35)/2</f>
        <v>0.05</v>
      </c>
      <c r="AE35" s="18">
        <f>((W35+V35)-(2*Y35))/2</f>
        <v>-0.009999999999999981</v>
      </c>
      <c r="AF35" s="18">
        <f>(W35-V35)/(2*(X35-U35))</f>
        <v>0.17064846416382254</v>
      </c>
    </row>
    <row r="36" spans="1:32" ht="13.5" customHeight="1">
      <c r="A36" s="4">
        <v>34</v>
      </c>
      <c r="B36" s="5" t="s">
        <v>10</v>
      </c>
      <c r="C36" s="5" t="s">
        <v>11</v>
      </c>
      <c r="D36" s="11">
        <v>29.25</v>
      </c>
      <c r="E36" s="6"/>
      <c r="F36" s="9"/>
      <c r="G36" s="14">
        <v>0</v>
      </c>
      <c r="H36" s="14">
        <v>0</v>
      </c>
      <c r="I36" s="14">
        <v>0</v>
      </c>
      <c r="J36" s="15">
        <v>0</v>
      </c>
      <c r="K36" s="15">
        <v>0</v>
      </c>
      <c r="L36" s="15">
        <v>0</v>
      </c>
      <c r="M36" s="15">
        <v>0.44</v>
      </c>
      <c r="N36" s="15">
        <v>1.24</v>
      </c>
      <c r="O36" s="15">
        <v>1.32</v>
      </c>
      <c r="P36" s="14">
        <v>1.54</v>
      </c>
      <c r="Q36" s="14">
        <v>109.48</v>
      </c>
      <c r="R36" s="14">
        <v>35.25</v>
      </c>
      <c r="S36" s="14">
        <v>20.42</v>
      </c>
      <c r="T36" s="16"/>
      <c r="U36" s="17" t="s">
        <v>19</v>
      </c>
      <c r="V36" s="17">
        <v>0.1</v>
      </c>
      <c r="W36" s="17">
        <v>0.181</v>
      </c>
      <c r="X36" s="17">
        <v>0.203</v>
      </c>
      <c r="Y36" s="17">
        <v>0.156</v>
      </c>
      <c r="Z36" s="14">
        <f t="shared" si="0"/>
        <v>156</v>
      </c>
      <c r="AA36" s="18">
        <f>-LOG(Y36,2)</f>
        <v>2.6803820657998387</v>
      </c>
      <c r="AB36" s="19"/>
      <c r="AC36" s="18">
        <f>(W36+V36)/2</f>
        <v>0.1405</v>
      </c>
      <c r="AD36" s="18">
        <f>(W36-V36)/2</f>
        <v>0.040499999999999994</v>
      </c>
      <c r="AE36" s="18">
        <f>((W36+V36)-(2*Y36))/2</f>
        <v>-0.015499999999999986</v>
      </c>
      <c r="AF36" s="17" t="s">
        <v>19</v>
      </c>
    </row>
    <row r="37" spans="4:15" ht="12.75">
      <c r="D37" s="8"/>
      <c r="J37"/>
      <c r="K37"/>
      <c r="L37"/>
      <c r="M37"/>
      <c r="N37"/>
      <c r="O37"/>
    </row>
    <row r="38" ht="13.5" customHeight="1">
      <c r="D38" s="8"/>
    </row>
    <row r="39" ht="13.5" customHeight="1">
      <c r="D39" s="8"/>
    </row>
    <row r="40" ht="13.5" customHeight="1">
      <c r="D40" s="8"/>
    </row>
    <row r="41" ht="13.5" customHeight="1">
      <c r="D41" s="8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autoFilter ref="A2:AF36"/>
  <mergeCells count="1">
    <mergeCell ref="B1:C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Faziesrekonstruktionen nach PASSEGA (1964)</dc:title>
  <dc:subject>Sediemtologie</dc:subject>
  <dc:creator>Thomas Henkel</dc:creator>
  <cp:keywords>Milieuanalyse, PASSEGA, Sortierung, Schiefe, Kurtosis, Mittelwert</cp:keywords>
  <dc:description/>
  <cp:lastModifiedBy>Thomas Henkel</cp:lastModifiedBy>
  <cp:lastPrinted>2008-12-23T18:09:22Z</cp:lastPrinted>
  <dcterms:created xsi:type="dcterms:W3CDTF">2008-12-02T17:48:05Z</dcterms:created>
  <dcterms:modified xsi:type="dcterms:W3CDTF">2009-05-07T14:23:10Z</dcterms:modified>
  <cp:category>Sedimentologie</cp:category>
  <cp:version/>
  <cp:contentType/>
  <cp:contentStatus/>
</cp:coreProperties>
</file>